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4000" windowHeight="9630"/>
  </bookViews>
  <sheets>
    <sheet name="Meldung KM" sheetId="1" r:id="rId1"/>
    <sheet name="Legende" sheetId="2" r:id="rId2"/>
  </sheets>
  <definedNames>
    <definedName name="Disziplin">Legende!$A$2:$B$37</definedName>
    <definedName name="_xlnm.Print_Area" localSheetId="0">'Meldung KM'!$A$1:$S$28</definedName>
    <definedName name="Ja_Nein">Legende!$N$2:$N$3</definedName>
    <definedName name="Klasse">Legende!$J$2:$L$34</definedName>
    <definedName name="Mannschaftsnummer">Legende!$H$3:$H$12</definedName>
    <definedName name="Verein">Legende!$D$2:$F$53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12" i="1"/>
  <c r="J7" i="1"/>
  <c r="H7" i="1"/>
  <c r="H5" i="1"/>
  <c r="N16" i="1"/>
  <c r="N14" i="1"/>
  <c r="N12" i="1"/>
  <c r="M16" i="1"/>
  <c r="M14" i="1"/>
  <c r="M12" i="1"/>
</calcChain>
</file>

<file path=xl/sharedStrings.xml><?xml version="1.0" encoding="utf-8"?>
<sst xmlns="http://schemas.openxmlformats.org/spreadsheetml/2006/main" count="309" uniqueCount="252">
  <si>
    <t>Diszplin</t>
  </si>
  <si>
    <t>Mannschaftsführer</t>
  </si>
  <si>
    <t>Mitgliedsnummer</t>
  </si>
  <si>
    <t>Mannschaftsnummer</t>
  </si>
  <si>
    <t>Name, Vorname</t>
  </si>
  <si>
    <t>Ergebnis VM</t>
  </si>
  <si>
    <t>LM ja/nein</t>
  </si>
  <si>
    <t>Klasse</t>
  </si>
  <si>
    <t>Unterschrift</t>
  </si>
  <si>
    <t>Ja</t>
  </si>
  <si>
    <t>Nein</t>
  </si>
  <si>
    <t>Auswahl</t>
  </si>
  <si>
    <t>Schüler m</t>
  </si>
  <si>
    <t>Schüler w</t>
  </si>
  <si>
    <t>Jugend m</t>
  </si>
  <si>
    <t>Jugend w</t>
  </si>
  <si>
    <t>Junioren II m</t>
  </si>
  <si>
    <t>Junioren II w</t>
  </si>
  <si>
    <t>Junioren I m</t>
  </si>
  <si>
    <t>Junioren I w</t>
  </si>
  <si>
    <t>Herren I</t>
  </si>
  <si>
    <t>Damen 1</t>
  </si>
  <si>
    <t>Herren II</t>
  </si>
  <si>
    <t>Damen II</t>
  </si>
  <si>
    <t>Herren III</t>
  </si>
  <si>
    <t>Damen III</t>
  </si>
  <si>
    <t>Herren IV</t>
  </si>
  <si>
    <t>Damen IV</t>
  </si>
  <si>
    <t>Klassenbezeichnung</t>
  </si>
  <si>
    <t>Altersbereich</t>
  </si>
  <si>
    <t>≤ 14 Jahre</t>
  </si>
  <si>
    <t>15-16 Jahre</t>
  </si>
  <si>
    <t>17-18 Jahre</t>
  </si>
  <si>
    <t>19-20 Jahre</t>
  </si>
  <si>
    <t>21-40 Jahre</t>
  </si>
  <si>
    <t>41-50 Jahre</t>
  </si>
  <si>
    <t>51-60 Jahre</t>
  </si>
  <si>
    <t>≥ 61 Jahre</t>
  </si>
  <si>
    <t>Vereins-Nr.</t>
  </si>
  <si>
    <t>Vereinsname</t>
  </si>
  <si>
    <t>Kennzahl</t>
  </si>
  <si>
    <t>Wettbewerb</t>
  </si>
  <si>
    <t>1.10</t>
  </si>
  <si>
    <t>1.20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</si>
  <si>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</si>
  <si>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</si>
  <si>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</si>
  <si>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</si>
  <si>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</si>
  <si>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</si>
  <si>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</si>
  <si>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</si>
  <si>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</si>
  <si>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</si>
  <si>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</si>
  <si>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</si>
  <si>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</si>
  <si>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</si>
  <si>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</si>
  <si>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</si>
  <si>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</si>
  <si>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</si>
  <si>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</si>
  <si>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</si>
  <si>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</si>
  <si>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</si>
  <si>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</si>
  <si>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</si>
  <si>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</si>
  <si>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</si>
  <si>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</si>
  <si>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</si>
  <si>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</si>
  <si>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</si>
  <si>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</si>
  <si>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</si>
  <si>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</si>
  <si>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</si>
  <si>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</si>
  <si>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</si>
  <si>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</si>
  <si>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</si>
  <si>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</si>
  <si>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</si>
  <si>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</si>
  <si>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</si>
  <si>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Bevenser Gilde</t>
  </si>
  <si>
    <t>DSC</t>
  </si>
  <si>
    <t>Bienenbüttel</t>
  </si>
  <si>
    <t>SG</t>
  </si>
  <si>
    <t>SV</t>
  </si>
  <si>
    <t>Bohlsen</t>
  </si>
  <si>
    <t>Ebstorf</t>
  </si>
  <si>
    <t>SC</t>
  </si>
  <si>
    <t>Eddelstorf</t>
  </si>
  <si>
    <t>SK</t>
  </si>
  <si>
    <t>Emmendorf</t>
  </si>
  <si>
    <t>Eimke e.V.</t>
  </si>
  <si>
    <t>SV Eintr.</t>
  </si>
  <si>
    <t>Gr. Thondorf e.V.</t>
  </si>
  <si>
    <t>Bogenschützen</t>
  </si>
  <si>
    <t>Gerdau e.V.</t>
  </si>
  <si>
    <t>Hamerstorf</t>
  </si>
  <si>
    <t>Holdenstedt-Borne</t>
  </si>
  <si>
    <t>Schootenring</t>
  </si>
  <si>
    <t>Hösseringen</t>
  </si>
  <si>
    <t>Jastorf</t>
  </si>
  <si>
    <t>Jelmstorf</t>
  </si>
  <si>
    <t>Kallenbrock</t>
  </si>
  <si>
    <t>Kirch-u.Westerweyhe</t>
  </si>
  <si>
    <t>Linden 69</t>
  </si>
  <si>
    <t>Melzingen</t>
  </si>
  <si>
    <t>Nestau</t>
  </si>
  <si>
    <t>Oldenstadt</t>
  </si>
  <si>
    <t>Oetzen</t>
  </si>
  <si>
    <t>Ehem. Soldaten</t>
  </si>
  <si>
    <t>Proitze</t>
  </si>
  <si>
    <t>Reinstorf</t>
  </si>
  <si>
    <t>KK</t>
  </si>
  <si>
    <t>Römstedt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</si>
  <si>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</si>
  <si>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</si>
  <si>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</si>
  <si>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</si>
  <si>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</si>
  <si>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</si>
  <si>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</si>
  <si>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</si>
  <si>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</si>
  <si>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</si>
  <si>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Soltendieck e.V.</t>
  </si>
  <si>
    <t>Suderburg</t>
  </si>
  <si>
    <t>PSKU</t>
  </si>
  <si>
    <t>Uelzen</t>
  </si>
  <si>
    <t>ESV</t>
  </si>
  <si>
    <t>Vorderlader</t>
  </si>
  <si>
    <t>SSV Gilde</t>
  </si>
  <si>
    <t>SSV Kyffhäuser</t>
  </si>
  <si>
    <t>SpS Uhlenköper</t>
  </si>
  <si>
    <t>flutes  &amp; drums</t>
  </si>
  <si>
    <t>Veerßen</t>
  </si>
  <si>
    <t>Warpke</t>
  </si>
  <si>
    <t>Wellendorf</t>
  </si>
  <si>
    <t>Weste</t>
  </si>
  <si>
    <t>SKam</t>
  </si>
  <si>
    <t>Wichmannsburg eV</t>
  </si>
  <si>
    <t>Zarenthien</t>
  </si>
  <si>
    <t>Alterbereich</t>
  </si>
  <si>
    <t>Einzelschütze</t>
  </si>
  <si>
    <t>1. Schütze/in</t>
  </si>
  <si>
    <t>2. Schütze/in</t>
  </si>
  <si>
    <t>3. Schütze/in</t>
  </si>
  <si>
    <t>1.35</t>
  </si>
  <si>
    <t>1.40</t>
  </si>
  <si>
    <t>1.56</t>
  </si>
  <si>
    <t>1.58 O</t>
  </si>
  <si>
    <t>1.60</t>
  </si>
  <si>
    <t>1.80</t>
  </si>
  <si>
    <t>2.10</t>
  </si>
  <si>
    <t>2.20</t>
  </si>
  <si>
    <t>2.30</t>
  </si>
  <si>
    <t>2.40</t>
  </si>
  <si>
    <t>2.55</t>
  </si>
  <si>
    <t>2.59</t>
  </si>
  <si>
    <t>2.60</t>
  </si>
  <si>
    <t>3.10</t>
  </si>
  <si>
    <t>4.10</t>
  </si>
  <si>
    <t>4.15</t>
  </si>
  <si>
    <t>4.20</t>
  </si>
  <si>
    <t>4.25</t>
  </si>
  <si>
    <t>7.10</t>
  </si>
  <si>
    <t>7.30</t>
  </si>
  <si>
    <t>7.35</t>
  </si>
  <si>
    <t>7.40</t>
  </si>
  <si>
    <t>7.50</t>
  </si>
  <si>
    <t>7.60</t>
  </si>
  <si>
    <t>7.71</t>
  </si>
  <si>
    <t>7.72</t>
  </si>
  <si>
    <t>2.53</t>
  </si>
  <si>
    <t>2.45</t>
  </si>
  <si>
    <t>SH2/AB2</t>
  </si>
  <si>
    <t>m/w mit HM</t>
  </si>
  <si>
    <t>SH1/AB1</t>
  </si>
  <si>
    <t>m ohne HB</t>
  </si>
  <si>
    <t>w ohne HM</t>
  </si>
  <si>
    <t>AB3</t>
  </si>
  <si>
    <t>SH3</t>
  </si>
  <si>
    <t>m/w ohne HB</t>
  </si>
  <si>
    <t>1.11</t>
  </si>
  <si>
    <t>1.36</t>
  </si>
  <si>
    <t>1.41</t>
  </si>
  <si>
    <t>2.11</t>
  </si>
  <si>
    <t>Luftgewehr 10 m</t>
  </si>
  <si>
    <t>Luftgewehr Auflage 10 m</t>
  </si>
  <si>
    <t>Luftgewehr 3-Stellung 10 m</t>
  </si>
  <si>
    <t>KK Gewehr 100 m</t>
  </si>
  <si>
    <t>KK Gewehr Auflage 100 m</t>
  </si>
  <si>
    <t>KK-Sportgewehr 50 m</t>
  </si>
  <si>
    <t>KK-Sportgewehr Auflage 50 m</t>
  </si>
  <si>
    <t>Unterhebelrepetierer 50 m</t>
  </si>
  <si>
    <t>Ordonnanzgewehr 100 m off. V.</t>
  </si>
  <si>
    <t>KK-Freigewehr 50 m 120 Schuß</t>
  </si>
  <si>
    <t>10 m Luftpistole</t>
  </si>
  <si>
    <t>10 m Luftpistole Auflage</t>
  </si>
  <si>
    <t>50 m Pistole</t>
  </si>
  <si>
    <t>25 m Schnellfeuerpistole</t>
  </si>
  <si>
    <t>25 m Pistole</t>
  </si>
  <si>
    <t>25 m Zentralfeuerpistole</t>
  </si>
  <si>
    <t>25 m Pistole 9 mm</t>
  </si>
  <si>
    <t>25 m Revoler .357 Magn.</t>
  </si>
  <si>
    <t>25 m Pistole .45</t>
  </si>
  <si>
    <t>25 m Standardpistole</t>
  </si>
  <si>
    <t>Flinte Trap</t>
  </si>
  <si>
    <t>Laufende Scheibe 10 m</t>
  </si>
  <si>
    <t>Laufende Scheibe 10 m MIX</t>
  </si>
  <si>
    <t>Laufende Scheibe 50 m</t>
  </si>
  <si>
    <t>Laufende Scheibe 50 m MIX</t>
  </si>
  <si>
    <t>Perkussionsgewehr 50 m</t>
  </si>
  <si>
    <t>Steinschlossgewehr</t>
  </si>
  <si>
    <t>Muskete 50 m</t>
  </si>
  <si>
    <t>25 m Perkussionsrevolver</t>
  </si>
  <si>
    <t>25 m Perkussionpistole</t>
  </si>
  <si>
    <t>25 m Steinschlosspistole</t>
  </si>
  <si>
    <t>Perkussionsflinte</t>
  </si>
  <si>
    <t>Steinschlossflinte</t>
  </si>
  <si>
    <t>1.19</t>
  </si>
  <si>
    <t>Luftgewehr Auflage 10 m sitzend</t>
  </si>
  <si>
    <t>Datum</t>
  </si>
  <si>
    <t>Ort</t>
  </si>
  <si>
    <t>-</t>
  </si>
  <si>
    <t xml:space="preserve">Kreisschützenverband Uelzen e.V. </t>
  </si>
  <si>
    <t>Fachverband Schießsport im Kreissportbund</t>
  </si>
  <si>
    <r>
      <rPr>
        <b/>
        <sz val="12"/>
        <color theme="1"/>
        <rFont val="Times New Roman"/>
        <family val="1"/>
      </rPr>
      <t>Anmeldung zur Kreismeisterschaft 2018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 xml:space="preserve">Meldeschluss: </t>
    </r>
    <r>
      <rPr>
        <b/>
        <sz val="11"/>
        <color rgb="FFFF0000"/>
        <rFont val="Times New Roman"/>
        <family val="1"/>
      </rPr>
      <t>12. Januar 2018</t>
    </r>
  </si>
  <si>
    <t>Senioren 0 m</t>
  </si>
  <si>
    <t>Senioren 0 w</t>
  </si>
  <si>
    <t>Senioren I m</t>
  </si>
  <si>
    <t>Senioren I w</t>
  </si>
  <si>
    <t>Senioren II m</t>
  </si>
  <si>
    <t>Senioren II w</t>
  </si>
  <si>
    <t>Senioren III m</t>
  </si>
  <si>
    <t>Senioren III w</t>
  </si>
  <si>
    <t>Senioren IV m</t>
  </si>
  <si>
    <t>Senioren IV w</t>
  </si>
  <si>
    <t>Senioren V m</t>
  </si>
  <si>
    <t>Senioren V w</t>
  </si>
  <si>
    <t>61-65 Jahre</t>
  </si>
  <si>
    <t>66-70 Jahre</t>
  </si>
  <si>
    <t>71-75 Jahre</t>
  </si>
  <si>
    <t>≥ 76 Jahre</t>
  </si>
  <si>
    <t>2.58</t>
  </si>
  <si>
    <t>25 m Revolver .44 Magn.</t>
  </si>
  <si>
    <t>KK-Liegendkampf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</si>
</sst>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22"/>
      <color theme="1"/>
      <name val="Script MT Bold"/>
      <family val="4"/>
    </font>
    <font>
      <b/>
      <sz val="10"/>
      <color theme="1"/>
      <name val="Lucida Calligraphy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2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4" xfId="0" applyBorder="1"/>
    <xf numFmtId="49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49" fontId="0" fillId="0" borderId="9" xfId="0" applyNumberFormat="1" applyBorder="1"/>
    <xf numFmtId="0" fontId="0" fillId="0" borderId="15" xfId="0" applyBorder="1"/>
    <xf numFmtId="0" fontId="0" fillId="0" borderId="16" xfId="0" applyBorder="1"/>
    <xf numFmtId="49" fontId="0" fillId="0" borderId="4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7" xfId="0" applyBorder="1"/>
    <xf numFmtId="49" fontId="0" fillId="0" borderId="2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1" fillId="0" borderId="2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1" xfId="0" applyFill="1" applyBorder="1"/>
    <xf numFmtId="49" fontId="0" fillId="0" borderId="15" xfId="0" applyNumberForma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/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2" fillId="0" borderId="0" xfId="0" applyFont="1" applyBorder="1" applyProtection="1"/>
    <xf numFmtId="0" fontId="6" fillId="0" borderId="2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429683</xdr:colOff>
      <xdr:row>1</xdr:row>
      <xdr:rowOff>113242</xdr:rowOff>
    </xdr:from>
    <xdr:to>
      <xdr:col>17</xdr:col>
      <xdr:colOff>604446</xdr:colOff>
      <xdr:row>4</xdr:row>
      <xdr:rowOff>276042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0933" y="409575"/>
          <a:ext cx="1159013" cy="111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9"/>
  <sheetViews>
    <sheetView showGridLines="0" tabSelected="1" zoomScale="90" zoomScaleNormal="90" workbookViewId="0">
      <selection activeCell="H5" sqref="H5:J5"/>
    </sheetView>
  </sheetViews>
  <sheetFormatPr baseColWidth="10" defaultColWidth="9.140625" defaultRowHeight="15" x14ac:dyDescent="0.25"/>
  <cols>
    <col min="1" max="1" width="3.7109375" customWidth="1"/>
    <col min="2" max="2" width="11.7109375" customWidth="1"/>
    <col min="3" max="3" width="17.85546875" bestFit="1" customWidth="1"/>
    <col min="4" max="4" width="3.28515625" bestFit="1" customWidth="1"/>
    <col min="5" max="5" width="1.7109375" bestFit="1" customWidth="1"/>
    <col min="6" max="6" width="4.42578125" bestFit="1" customWidth="1"/>
    <col min="7" max="7" width="1.7109375" bestFit="1" customWidth="1"/>
    <col min="8" max="8" width="17" bestFit="1" customWidth="1"/>
    <col min="9" max="9" width="2.7109375" customWidth="1"/>
    <col min="10" max="10" width="34.42578125" customWidth="1"/>
    <col min="11" max="11" width="2.7109375" customWidth="1"/>
    <col min="12" max="12" width="6.5703125" bestFit="1" customWidth="1"/>
    <col min="13" max="13" width="13.85546875" customWidth="1"/>
    <col min="14" max="14" width="19.140625" bestFit="1" customWidth="1"/>
    <col min="15" max="15" width="2.7109375" customWidth="1"/>
    <col min="16" max="16" width="12" bestFit="1" customWidth="1"/>
    <col min="17" max="17" width="2.7109375" customWidth="1"/>
    <col min="18" max="18" width="10.42578125" bestFit="1" customWidth="1"/>
    <col min="19" max="19" width="3.5703125" customWidth="1"/>
  </cols>
  <sheetData>
    <row r="1" spans="2:18" ht="33" customHeight="1" x14ac:dyDescent="0.25">
      <c r="B1" s="55" t="s">
        <v>230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3" t="s">
        <v>231</v>
      </c>
    </row>
    <row r="2" spans="2:18" ht="45" customHeight="1" x14ac:dyDescent="0.25">
      <c r="B2" s="62" t="s">
        <v>232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x14ac:dyDescent="0.25">
      <c r="B3" s="37"/>
      <c r="C3" s="37"/>
      <c r="D3" s="37"/>
      <c r="E3" s="37"/>
      <c r="F3" s="37"/>
      <c r="G3" s="5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24" customHeight="1" thickBot="1" x14ac:dyDescent="0.3">
      <c r="B5" s="38" t="s">
        <v>0</v>
      </c>
      <c r="C5" s="39"/>
      <c r="D5" s="37"/>
      <c r="E5" s="37"/>
      <c r="F5" s="40"/>
      <c r="G5" s="40"/>
      <c r="H5" s="63" t="str">
        <f>IF(C5&gt;0,VLOOKUP(C5,Disziplin,2,FALSE)," ")</f>
        <v xml:space="preserve"> </v>
      </c>
      <c r="I5" s="63"/>
      <c r="J5" s="63"/>
      <c r="K5" s="37"/>
      <c r="L5" s="37"/>
      <c r="M5" s="37"/>
      <c r="N5" s="37"/>
      <c r="O5" s="37"/>
      <c r="P5" s="41"/>
      <c r="Q5" s="37"/>
      <c r="R5" s="37"/>
    </row>
    <row r="6" spans="2:18" ht="22.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1"/>
      <c r="Q6" s="37"/>
      <c r="R6" s="37"/>
    </row>
    <row r="7" spans="2:18" ht="24" customHeight="1" thickBot="1" x14ac:dyDescent="0.3">
      <c r="B7" s="37"/>
      <c r="C7" s="42" t="s">
        <v>38</v>
      </c>
      <c r="D7" s="64"/>
      <c r="E7" s="64"/>
      <c r="F7" s="37"/>
      <c r="G7" s="37"/>
      <c r="H7" s="58" t="str">
        <f>IF(D7&gt;0,VLOOKUP(D7,Verein,2,FALSE)," ")</f>
        <v xml:space="preserve"> </v>
      </c>
      <c r="I7" s="57"/>
      <c r="J7" s="59" t="str">
        <f>IF(D7&gt;0,VLOOKUP(D7,Verein,3,FALSE)," ")</f>
        <v xml:space="preserve"> </v>
      </c>
      <c r="K7" s="37"/>
      <c r="L7" s="42" t="s">
        <v>3</v>
      </c>
      <c r="M7" s="37"/>
      <c r="N7" s="39"/>
      <c r="O7" s="43"/>
      <c r="P7" s="43"/>
      <c r="Q7" s="37"/>
      <c r="R7" s="37"/>
    </row>
    <row r="8" spans="2:18" ht="22.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ht="24" customHeight="1" x14ac:dyDescent="0.25">
      <c r="B9" s="37"/>
      <c r="C9" s="42" t="s">
        <v>1</v>
      </c>
      <c r="D9" s="37"/>
      <c r="E9" s="37"/>
      <c r="F9" s="37"/>
      <c r="G9" s="37"/>
      <c r="H9" s="65"/>
      <c r="I9" s="65"/>
      <c r="J9" s="65"/>
      <c r="K9" s="44"/>
      <c r="L9" s="37"/>
      <c r="M9" s="37"/>
      <c r="N9" s="37"/>
      <c r="O9" s="37"/>
      <c r="P9" s="37"/>
      <c r="Q9" s="37"/>
      <c r="R9" s="37"/>
    </row>
    <row r="10" spans="2:18" ht="22.5" customHeight="1" x14ac:dyDescent="0.25">
      <c r="B10" s="37"/>
      <c r="C10" s="37"/>
      <c r="D10" s="37"/>
      <c r="E10" s="37"/>
      <c r="F10" s="37"/>
      <c r="G10" s="37"/>
      <c r="H10" s="44"/>
      <c r="I10" s="44"/>
      <c r="J10" s="60"/>
      <c r="K10" s="44"/>
      <c r="L10" s="37"/>
      <c r="M10" s="37"/>
      <c r="N10" s="37"/>
      <c r="O10" s="37"/>
      <c r="P10" s="37"/>
      <c r="Q10" s="37"/>
      <c r="R10" s="37"/>
    </row>
    <row r="11" spans="2:18" x14ac:dyDescent="0.25">
      <c r="B11" s="37"/>
      <c r="C11" s="37"/>
      <c r="D11" s="37"/>
      <c r="E11" s="37"/>
      <c r="F11" s="37"/>
      <c r="G11" s="37"/>
      <c r="H11" s="37" t="s">
        <v>2</v>
      </c>
      <c r="I11" s="37"/>
      <c r="J11" s="37" t="s">
        <v>4</v>
      </c>
      <c r="K11" s="37"/>
      <c r="L11" s="37" t="s">
        <v>7</v>
      </c>
      <c r="M11" s="45" t="s">
        <v>147</v>
      </c>
      <c r="N11" s="45" t="s">
        <v>28</v>
      </c>
      <c r="O11" s="45"/>
      <c r="P11" s="37" t="s">
        <v>5</v>
      </c>
      <c r="Q11" s="37"/>
      <c r="R11" s="45" t="s">
        <v>6</v>
      </c>
    </row>
    <row r="12" spans="2:18" ht="24" customHeight="1" x14ac:dyDescent="0.25">
      <c r="B12" s="37"/>
      <c r="C12" s="42" t="s">
        <v>149</v>
      </c>
      <c r="D12" s="49">
        <v>36</v>
      </c>
      <c r="E12" s="49" t="s">
        <v>229</v>
      </c>
      <c r="F12" s="49" t="str">
        <f>IF(D7&gt;" ",D7," ")</f>
        <v xml:space="preserve"> </v>
      </c>
      <c r="G12" s="49" t="s">
        <v>229</v>
      </c>
      <c r="H12" s="46"/>
      <c r="I12" s="47"/>
      <c r="J12" s="48"/>
      <c r="K12" s="47"/>
      <c r="L12" s="39"/>
      <c r="M12" s="49" t="str">
        <f>IF(L12&gt;0,VLOOKUP(L12,Klasse,2,FALSE)," ")</f>
        <v xml:space="preserve"> </v>
      </c>
      <c r="N12" s="49" t="str">
        <f>IF(L12&gt;0,VLOOKUP(L12,Klasse,3,FALSE)," ")</f>
        <v xml:space="preserve"> </v>
      </c>
      <c r="O12" s="49"/>
      <c r="P12" s="39"/>
      <c r="Q12" s="37"/>
      <c r="R12" s="39"/>
    </row>
    <row r="13" spans="2:18" ht="22.5" customHeight="1" x14ac:dyDescent="0.25">
      <c r="B13" s="37"/>
      <c r="C13" s="37"/>
      <c r="D13" s="38"/>
      <c r="E13" s="38"/>
      <c r="F13" s="38"/>
      <c r="G13" s="38"/>
      <c r="H13" s="37"/>
      <c r="I13" s="47"/>
      <c r="J13" s="37"/>
      <c r="K13" s="47"/>
      <c r="L13" s="37"/>
      <c r="M13" s="37"/>
      <c r="N13" s="45"/>
      <c r="O13" s="45"/>
      <c r="P13" s="37"/>
      <c r="Q13" s="37"/>
      <c r="R13" s="37"/>
    </row>
    <row r="14" spans="2:18" ht="24" customHeight="1" x14ac:dyDescent="0.25">
      <c r="B14" s="37"/>
      <c r="C14" s="42" t="s">
        <v>150</v>
      </c>
      <c r="D14" s="49">
        <v>36</v>
      </c>
      <c r="E14" s="49" t="s">
        <v>229</v>
      </c>
      <c r="F14" s="49" t="str">
        <f>IF(D7&gt;" ",D7," ")</f>
        <v xml:space="preserve"> </v>
      </c>
      <c r="G14" s="49" t="s">
        <v>229</v>
      </c>
      <c r="H14" s="46"/>
      <c r="I14" s="47"/>
      <c r="J14" s="48"/>
      <c r="K14" s="47"/>
      <c r="L14" s="39"/>
      <c r="M14" s="49" t="str">
        <f>IF(L14&gt;0,VLOOKUP(L14,Klasse,2,FALSE)," ")</f>
        <v xml:space="preserve"> </v>
      </c>
      <c r="N14" s="49" t="str">
        <f>IF(L14&gt;0,VLOOKUP(L14,Klasse,3,FALSE)," ")</f>
        <v xml:space="preserve"> </v>
      </c>
      <c r="O14" s="49"/>
      <c r="P14" s="39"/>
      <c r="Q14" s="37"/>
      <c r="R14" s="39"/>
    </row>
    <row r="15" spans="2:18" ht="22.5" customHeight="1" x14ac:dyDescent="0.25">
      <c r="B15" s="37"/>
      <c r="C15" s="37"/>
      <c r="D15" s="38"/>
      <c r="E15" s="38"/>
      <c r="F15" s="38"/>
      <c r="G15" s="38"/>
      <c r="H15" s="37"/>
      <c r="I15" s="47"/>
      <c r="J15" s="37"/>
      <c r="K15" s="47"/>
      <c r="L15" s="37"/>
      <c r="M15" s="37"/>
      <c r="N15" s="45"/>
      <c r="O15" s="45"/>
      <c r="P15" s="37"/>
      <c r="Q15" s="37"/>
      <c r="R15" s="37"/>
    </row>
    <row r="16" spans="2:18" ht="24" customHeight="1" x14ac:dyDescent="0.25">
      <c r="B16" s="37"/>
      <c r="C16" s="42" t="s">
        <v>151</v>
      </c>
      <c r="D16" s="49">
        <v>36</v>
      </c>
      <c r="E16" s="49" t="s">
        <v>229</v>
      </c>
      <c r="F16" s="49" t="str">
        <f>IF(D7&gt;" ",D7," ")</f>
        <v xml:space="preserve"> </v>
      </c>
      <c r="G16" s="49" t="s">
        <v>229</v>
      </c>
      <c r="H16" s="46"/>
      <c r="I16" s="47"/>
      <c r="J16" s="48"/>
      <c r="K16" s="47"/>
      <c r="L16" s="39"/>
      <c r="M16" s="49" t="str">
        <f>IF(L16&gt;0,VLOOKUP(L16,Klasse,2,FALSE)," ")</f>
        <v xml:space="preserve"> </v>
      </c>
      <c r="N16" s="49" t="str">
        <f>IF(L16&gt;0,VLOOKUP(L16,Klasse,3,FALSE)," ")</f>
        <v xml:space="preserve"> </v>
      </c>
      <c r="O16" s="49"/>
      <c r="P16" s="39"/>
      <c r="Q16" s="37"/>
      <c r="R16" s="39"/>
    </row>
    <row r="17" spans="2:18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2:18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2:18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2:18" ht="24" customHeight="1" x14ac:dyDescent="0.25">
      <c r="B22" s="54"/>
      <c r="C22" s="66"/>
      <c r="D22" s="66"/>
      <c r="E22" s="66"/>
      <c r="F22" s="66"/>
      <c r="G22" s="66"/>
      <c r="H22" s="66"/>
      <c r="I22" s="44"/>
      <c r="J22" s="37"/>
      <c r="K22" s="37"/>
      <c r="L22" s="37"/>
      <c r="M22" s="37"/>
      <c r="N22" s="37"/>
      <c r="O22" s="37"/>
      <c r="P22" s="37"/>
      <c r="Q22" s="37"/>
      <c r="R22" s="37"/>
    </row>
    <row r="23" spans="2:18" x14ac:dyDescent="0.25">
      <c r="B23" s="50" t="s">
        <v>227</v>
      </c>
      <c r="C23" s="61" t="s">
        <v>228</v>
      </c>
      <c r="D23" s="61"/>
      <c r="E23" s="61"/>
      <c r="F23" s="61"/>
      <c r="G23" s="61"/>
      <c r="H23" s="61"/>
      <c r="I23" s="51"/>
      <c r="J23" s="37"/>
      <c r="K23" s="37"/>
      <c r="L23" s="37"/>
      <c r="M23" s="37"/>
      <c r="N23" s="37"/>
      <c r="O23" s="37"/>
      <c r="P23" s="37"/>
      <c r="Q23" s="37"/>
      <c r="R23" s="37"/>
    </row>
    <row r="24" spans="2:18" x14ac:dyDescent="0.25">
      <c r="B24" s="50"/>
      <c r="C24" s="52"/>
      <c r="D24" s="52"/>
      <c r="E24" s="52"/>
      <c r="F24" s="52"/>
      <c r="G24" s="52"/>
      <c r="H24" s="52"/>
      <c r="I24" s="51"/>
      <c r="J24" s="37"/>
      <c r="K24" s="37"/>
      <c r="L24" s="37"/>
      <c r="M24" s="37"/>
      <c r="N24" s="37"/>
      <c r="O24" s="37"/>
      <c r="P24" s="37"/>
      <c r="Q24" s="37"/>
      <c r="R24" s="37"/>
    </row>
    <row r="25" spans="2:18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ht="24" customHeight="1" x14ac:dyDescent="0.25">
      <c r="B26" s="67"/>
      <c r="C26" s="67"/>
      <c r="D26" s="67"/>
      <c r="E26" s="67"/>
      <c r="F26" s="67"/>
      <c r="G26" s="67"/>
      <c r="H26" s="67"/>
      <c r="I26" s="44"/>
      <c r="J26" s="37"/>
      <c r="K26" s="37"/>
      <c r="L26" s="37"/>
      <c r="M26" s="37"/>
      <c r="N26" s="37"/>
      <c r="O26" s="37"/>
      <c r="P26" s="37"/>
      <c r="Q26" s="37"/>
      <c r="R26" s="37"/>
    </row>
    <row r="27" spans="2:18" x14ac:dyDescent="0.25">
      <c r="B27" s="61" t="s">
        <v>8</v>
      </c>
      <c r="C27" s="61"/>
      <c r="D27" s="61"/>
      <c r="E27" s="61"/>
      <c r="F27" s="61"/>
      <c r="G27" s="61"/>
      <c r="H27" s="61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2:18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18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</sheetData>
  <sheetProtection algorithmName="SHA-512" hashValue="fgztz83UsNqihsLYEtjEk8YrybUzaV/HzSrfvmod58gTLL8qwDKpaE2BXz8Do92qhzF51iUQZk8LvBfguWakEw==" saltValue="oMycyB4iI9SFSHDYvj0qkw==" spinCount="100000" sheet="1" objects="1" scenarios="1"/>
  <mergeCells count="8">
    <mergeCell ref="B27:H27"/>
    <mergeCell ref="B2:R2"/>
    <mergeCell ref="H5:J5"/>
    <mergeCell ref="D7:E7"/>
    <mergeCell ref="H9:J9"/>
    <mergeCell ref="C22:H22"/>
    <mergeCell ref="B26:H26"/>
    <mergeCell ref="C23:H23"/>
  </mergeCells>
  <dataValidations count="1">
    <dataValidation type="list" allowBlank="1" showInputMessage="1" showErrorMessage="1" sqref="R16 R14 R12 P7">
      <formula1>Ja_Nein</formula1>
    </dataValidation>
  </dataValidations>
  <pageMargins left="0.70866141732283472" right="0.70866141732283472" top="0.78740157480314965" bottom="0.74803149606299213" header="0.51181102362204722" footer="0.31496062992125984"/>
  <pageSetup paperSize="9" scale="75" fitToHeight="0" orientation="landscape" r:id="rId1"/>
  <headerFooter>
    <oddHeader xml:space="preserve">&amp;C&amp;"-,Fett"&amp;14
&amp;R&amp;10
</oddHeader>
    <oddFooter>&amp;R&amp;"Times New Roman,Standard"&amp;8KSV Uelzen, Ref. für EDV, Christian Klut, 30.11.2017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Legende!$H$2:$H$12</xm:f>
          </x14:formula1>
          <xm:sqref>N7:O7</xm:sqref>
        </x14:dataValidation>
        <x14:dataValidation type="list" allowBlank="1" showInputMessage="1" showErrorMessage="1">
          <x14:formula1>
            <xm:f>Legende!$D$2:$D$53</xm:f>
          </x14:formula1>
          <xm:sqref>D7</xm:sqref>
        </x14:dataValidation>
        <x14:dataValidation type="list" allowBlank="1" showInputMessage="1" showErrorMessage="1">
          <x14:formula1>
            <xm:f>Legende!$J$2:$J$34</xm:f>
          </x14:formula1>
          <xm:sqref>L12</xm:sqref>
        </x14:dataValidation>
        <x14:dataValidation type="list" allowBlank="1" showInputMessage="1" showErrorMessage="1">
          <x14:formula1>
            <xm:f>Legende!$J$2:$J$34</xm:f>
          </x14:formula1>
          <xm:sqref>L16</xm:sqref>
        </x14:dataValidation>
        <x14:dataValidation type="list" allowBlank="1" showInputMessage="1" showErrorMessage="1">
          <x14:formula1>
            <xm:f>Legende!$J$2:$J$34</xm:f>
          </x14:formula1>
          <xm:sqref>L14</xm:sqref>
        </x14:dataValidation>
        <x14:dataValidation type="list" allowBlank="1" showInputMessage="1" showErrorMessage="1">
          <x14:formula1>
            <xm:f>Legende!$A$2:$A$37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0" zoomScaleNormal="90" workbookViewId="0">
      <selection activeCell="C20" sqref="C20"/>
    </sheetView>
  </sheetViews>
  <sheetFormatPr baseColWidth="10" defaultRowHeight="15" x14ac:dyDescent="0.25"/>
  <cols>
    <col min="1" max="1" width="11.42578125" style="11"/>
    <col min="2" max="2" width="30.28515625" bestFit="1" customWidth="1"/>
    <col min="5" max="5" width="14.42578125" bestFit="1" customWidth="1"/>
    <col min="6" max="6" width="20.42578125" bestFit="1" customWidth="1"/>
    <col min="8" max="8" width="19.85546875" bestFit="1" customWidth="1"/>
    <col min="10" max="10" width="6.5703125" bestFit="1" customWidth="1"/>
    <col min="11" max="11" width="13" bestFit="1" customWidth="1"/>
    <col min="12" max="12" width="19.140625" bestFit="1" customWidth="1"/>
  </cols>
  <sheetData>
    <row r="1" spans="1:14" ht="15.75" thickBot="1" x14ac:dyDescent="0.3">
      <c r="A1" s="36" t="s">
        <v>40</v>
      </c>
      <c r="B1" s="19" t="s">
        <v>41</v>
      </c>
      <c r="D1" s="18" t="s">
        <v>38</v>
      </c>
      <c r="E1" s="23"/>
      <c r="F1" s="19" t="s">
        <v>39</v>
      </c>
      <c r="H1" s="28" t="s">
        <v>3</v>
      </c>
      <c r="J1" s="18" t="s">
        <v>7</v>
      </c>
      <c r="K1" s="29" t="s">
        <v>29</v>
      </c>
      <c r="L1" s="19" t="s">
        <v>28</v>
      </c>
      <c r="N1" s="8" t="s">
        <v>11</v>
      </c>
    </row>
    <row r="2" spans="1:14" x14ac:dyDescent="0.25">
      <c r="A2" s="15" t="s">
        <v>42</v>
      </c>
      <c r="B2" s="4" t="s">
        <v>192</v>
      </c>
      <c r="D2" s="20" t="s">
        <v>44</v>
      </c>
      <c r="E2" s="25"/>
      <c r="F2" s="4" t="s">
        <v>86</v>
      </c>
      <c r="H2" s="12" t="s">
        <v>148</v>
      </c>
      <c r="J2" s="2">
        <v>20</v>
      </c>
      <c r="K2" s="3" t="s">
        <v>30</v>
      </c>
      <c r="L2" s="4" t="s">
        <v>12</v>
      </c>
      <c r="N2" s="9" t="s">
        <v>9</v>
      </c>
    </row>
    <row r="3" spans="1:14" ht="15.75" thickBot="1" x14ac:dyDescent="0.3">
      <c r="A3" s="16" t="s">
        <v>188</v>
      </c>
      <c r="B3" s="6" t="s">
        <v>193</v>
      </c>
      <c r="D3" s="21" t="s">
        <v>45</v>
      </c>
      <c r="E3" s="24" t="s">
        <v>87</v>
      </c>
      <c r="F3" s="6" t="s">
        <v>88</v>
      </c>
      <c r="H3" s="13">
        <v>1</v>
      </c>
      <c r="J3" s="5">
        <v>21</v>
      </c>
      <c r="K3" s="1" t="s">
        <v>30</v>
      </c>
      <c r="L3" s="6" t="s">
        <v>13</v>
      </c>
      <c r="N3" s="10" t="s">
        <v>10</v>
      </c>
    </row>
    <row r="4" spans="1:14" x14ac:dyDescent="0.25">
      <c r="A4" s="16" t="s">
        <v>225</v>
      </c>
      <c r="B4" s="6" t="s">
        <v>226</v>
      </c>
      <c r="D4" s="21" t="s">
        <v>46</v>
      </c>
      <c r="E4" s="24" t="s">
        <v>89</v>
      </c>
      <c r="F4" s="6" t="s">
        <v>88</v>
      </c>
      <c r="H4" s="13">
        <v>2</v>
      </c>
      <c r="J4" s="5">
        <v>30</v>
      </c>
      <c r="K4" s="1" t="s">
        <v>31</v>
      </c>
      <c r="L4" s="6" t="s">
        <v>14</v>
      </c>
    </row>
    <row r="5" spans="1:14" x14ac:dyDescent="0.25">
      <c r="A5" s="16" t="s">
        <v>43</v>
      </c>
      <c r="B5" s="6" t="s">
        <v>194</v>
      </c>
      <c r="D5" s="21" t="s">
        <v>47</v>
      </c>
      <c r="E5" s="24" t="s">
        <v>90</v>
      </c>
      <c r="F5" s="6" t="s">
        <v>91</v>
      </c>
      <c r="H5" s="13">
        <v>3</v>
      </c>
      <c r="J5" s="5">
        <v>31</v>
      </c>
      <c r="K5" s="1" t="s">
        <v>31</v>
      </c>
      <c r="L5" s="6" t="s">
        <v>15</v>
      </c>
    </row>
    <row r="6" spans="1:14" x14ac:dyDescent="0.25">
      <c r="A6" s="16" t="s">
        <v>152</v>
      </c>
      <c r="B6" s="6" t="s">
        <v>195</v>
      </c>
      <c r="D6" s="21" t="s">
        <v>48</v>
      </c>
      <c r="E6" s="24" t="s">
        <v>89</v>
      </c>
      <c r="F6" s="6" t="s">
        <v>92</v>
      </c>
      <c r="H6" s="13">
        <v>4</v>
      </c>
      <c r="J6" s="5">
        <v>42</v>
      </c>
      <c r="K6" s="1" t="s">
        <v>32</v>
      </c>
      <c r="L6" s="6" t="s">
        <v>16</v>
      </c>
    </row>
    <row r="7" spans="1:14" x14ac:dyDescent="0.25">
      <c r="A7" s="16" t="s">
        <v>189</v>
      </c>
      <c r="B7" s="6" t="s">
        <v>196</v>
      </c>
      <c r="D7" s="21" t="s">
        <v>49</v>
      </c>
      <c r="E7" s="24" t="s">
        <v>93</v>
      </c>
      <c r="F7" s="6" t="s">
        <v>92</v>
      </c>
      <c r="H7" s="13">
        <v>5</v>
      </c>
      <c r="J7" s="5">
        <v>43</v>
      </c>
      <c r="K7" s="1" t="s">
        <v>32</v>
      </c>
      <c r="L7" s="6" t="s">
        <v>17</v>
      </c>
    </row>
    <row r="8" spans="1:14" x14ac:dyDescent="0.25">
      <c r="A8" s="16" t="s">
        <v>153</v>
      </c>
      <c r="B8" s="6" t="s">
        <v>197</v>
      </c>
      <c r="D8" s="21" t="s">
        <v>50</v>
      </c>
      <c r="E8" s="24" t="s">
        <v>138</v>
      </c>
      <c r="F8" s="6" t="s">
        <v>133</v>
      </c>
      <c r="H8" s="13">
        <v>6</v>
      </c>
      <c r="J8" s="5">
        <v>40</v>
      </c>
      <c r="K8" s="1" t="s">
        <v>33</v>
      </c>
      <c r="L8" s="6" t="s">
        <v>18</v>
      </c>
    </row>
    <row r="9" spans="1:14" x14ac:dyDescent="0.25">
      <c r="A9" s="16" t="s">
        <v>190</v>
      </c>
      <c r="B9" s="6" t="s">
        <v>198</v>
      </c>
      <c r="D9" s="21" t="s">
        <v>51</v>
      </c>
      <c r="E9" s="24" t="s">
        <v>93</v>
      </c>
      <c r="F9" s="6" t="s">
        <v>94</v>
      </c>
      <c r="H9" s="13">
        <v>7</v>
      </c>
      <c r="J9" s="5">
        <v>41</v>
      </c>
      <c r="K9" s="1" t="s">
        <v>33</v>
      </c>
      <c r="L9" s="6" t="s">
        <v>19</v>
      </c>
    </row>
    <row r="10" spans="1:14" x14ac:dyDescent="0.25">
      <c r="A10" s="16" t="s">
        <v>154</v>
      </c>
      <c r="B10" s="6" t="s">
        <v>199</v>
      </c>
      <c r="D10" s="21" t="s">
        <v>52</v>
      </c>
      <c r="E10" s="24" t="s">
        <v>95</v>
      </c>
      <c r="F10" s="6" t="s">
        <v>96</v>
      </c>
      <c r="H10" s="13">
        <v>8</v>
      </c>
      <c r="J10" s="5">
        <v>10</v>
      </c>
      <c r="K10" s="1" t="s">
        <v>34</v>
      </c>
      <c r="L10" s="6" t="s">
        <v>20</v>
      </c>
    </row>
    <row r="11" spans="1:14" x14ac:dyDescent="0.25">
      <c r="A11" s="16" t="s">
        <v>155</v>
      </c>
      <c r="B11" s="6" t="s">
        <v>200</v>
      </c>
      <c r="D11" s="21" t="s">
        <v>53</v>
      </c>
      <c r="E11" s="24" t="s">
        <v>93</v>
      </c>
      <c r="F11" s="6" t="s">
        <v>97</v>
      </c>
      <c r="H11" s="13">
        <v>9</v>
      </c>
      <c r="J11" s="5">
        <v>11</v>
      </c>
      <c r="K11" s="1" t="s">
        <v>34</v>
      </c>
      <c r="L11" s="6" t="s">
        <v>21</v>
      </c>
    </row>
    <row r="12" spans="1:14" ht="15.75" thickBot="1" x14ac:dyDescent="0.3">
      <c r="A12" s="16" t="s">
        <v>156</v>
      </c>
      <c r="B12" s="6" t="s">
        <v>201</v>
      </c>
      <c r="D12" s="21" t="s">
        <v>54</v>
      </c>
      <c r="E12" s="24" t="s">
        <v>98</v>
      </c>
      <c r="F12" s="6" t="s">
        <v>99</v>
      </c>
      <c r="H12" s="14">
        <v>10</v>
      </c>
      <c r="J12" s="5">
        <v>12</v>
      </c>
      <c r="K12" s="1" t="s">
        <v>35</v>
      </c>
      <c r="L12" s="6" t="s">
        <v>22</v>
      </c>
    </row>
    <row r="13" spans="1:14" x14ac:dyDescent="0.25">
      <c r="A13" s="16" t="s">
        <v>157</v>
      </c>
      <c r="B13" s="6" t="s">
        <v>251</v>
      </c>
      <c r="D13" s="21" t="s">
        <v>55</v>
      </c>
      <c r="E13" s="24" t="s">
        <v>100</v>
      </c>
      <c r="F13" s="6" t="s">
        <v>101</v>
      </c>
      <c r="J13" s="5">
        <v>13</v>
      </c>
      <c r="K13" s="1" t="s">
        <v>35</v>
      </c>
      <c r="L13" s="6" t="s">
        <v>23</v>
      </c>
    </row>
    <row r="14" spans="1:14" x14ac:dyDescent="0.25">
      <c r="A14" s="16" t="s">
        <v>158</v>
      </c>
      <c r="B14" s="6" t="s">
        <v>202</v>
      </c>
      <c r="D14" s="21" t="s">
        <v>56</v>
      </c>
      <c r="E14" s="24" t="s">
        <v>90</v>
      </c>
      <c r="F14" s="6" t="s">
        <v>102</v>
      </c>
      <c r="J14" s="5">
        <v>14</v>
      </c>
      <c r="K14" s="1" t="s">
        <v>36</v>
      </c>
      <c r="L14" s="6" t="s">
        <v>24</v>
      </c>
    </row>
    <row r="15" spans="1:14" x14ac:dyDescent="0.25">
      <c r="A15" s="16" t="s">
        <v>191</v>
      </c>
      <c r="B15" s="6" t="s">
        <v>203</v>
      </c>
      <c r="D15" s="21" t="s">
        <v>57</v>
      </c>
      <c r="E15" s="24" t="s">
        <v>90</v>
      </c>
      <c r="F15" s="6" t="s">
        <v>103</v>
      </c>
      <c r="J15" s="5">
        <v>15</v>
      </c>
      <c r="K15" s="1" t="s">
        <v>36</v>
      </c>
      <c r="L15" s="6" t="s">
        <v>25</v>
      </c>
    </row>
    <row r="16" spans="1:14" x14ac:dyDescent="0.25">
      <c r="A16" s="16" t="s">
        <v>159</v>
      </c>
      <c r="B16" s="6" t="s">
        <v>204</v>
      </c>
      <c r="D16" s="21" t="s">
        <v>58</v>
      </c>
      <c r="E16" s="24" t="s">
        <v>104</v>
      </c>
      <c r="F16" s="6" t="s">
        <v>105</v>
      </c>
      <c r="J16" s="5">
        <v>16</v>
      </c>
      <c r="K16" s="1" t="s">
        <v>37</v>
      </c>
      <c r="L16" s="6" t="s">
        <v>26</v>
      </c>
    </row>
    <row r="17" spans="1:12" x14ac:dyDescent="0.25">
      <c r="A17" s="16" t="s">
        <v>160</v>
      </c>
      <c r="B17" s="6" t="s">
        <v>205</v>
      </c>
      <c r="D17" s="21" t="s">
        <v>59</v>
      </c>
      <c r="E17" s="24" t="s">
        <v>90</v>
      </c>
      <c r="F17" s="6" t="s">
        <v>106</v>
      </c>
      <c r="J17" s="5">
        <v>17</v>
      </c>
      <c r="K17" s="1" t="s">
        <v>37</v>
      </c>
      <c r="L17" s="6" t="s">
        <v>27</v>
      </c>
    </row>
    <row r="18" spans="1:12" x14ac:dyDescent="0.25">
      <c r="A18" s="16" t="s">
        <v>161</v>
      </c>
      <c r="B18" s="6" t="s">
        <v>206</v>
      </c>
      <c r="D18" s="21" t="s">
        <v>60</v>
      </c>
      <c r="E18" s="24" t="s">
        <v>90</v>
      </c>
      <c r="F18" s="6" t="s">
        <v>107</v>
      </c>
      <c r="J18" s="5">
        <v>80</v>
      </c>
      <c r="K18" s="1" t="s">
        <v>35</v>
      </c>
      <c r="L18" s="6" t="s">
        <v>233</v>
      </c>
    </row>
    <row r="19" spans="1:12" x14ac:dyDescent="0.25">
      <c r="A19" s="16" t="s">
        <v>179</v>
      </c>
      <c r="B19" s="6" t="s">
        <v>207</v>
      </c>
      <c r="D19" s="21" t="s">
        <v>61</v>
      </c>
      <c r="E19" s="24" t="s">
        <v>90</v>
      </c>
      <c r="F19" s="6" t="s">
        <v>108</v>
      </c>
      <c r="J19" s="5">
        <v>81</v>
      </c>
      <c r="K19" s="1" t="s">
        <v>35</v>
      </c>
      <c r="L19" s="6" t="s">
        <v>234</v>
      </c>
    </row>
    <row r="20" spans="1:12" x14ac:dyDescent="0.25">
      <c r="A20" s="16" t="s">
        <v>178</v>
      </c>
      <c r="B20" s="6" t="s">
        <v>208</v>
      </c>
      <c r="D20" s="21" t="s">
        <v>62</v>
      </c>
      <c r="E20" s="24" t="s">
        <v>95</v>
      </c>
      <c r="F20" s="6" t="s">
        <v>109</v>
      </c>
      <c r="J20" s="5">
        <v>70</v>
      </c>
      <c r="K20" s="1" t="s">
        <v>36</v>
      </c>
      <c r="L20" s="6" t="s">
        <v>235</v>
      </c>
    </row>
    <row r="21" spans="1:12" x14ac:dyDescent="0.25">
      <c r="A21" s="16" t="s">
        <v>162</v>
      </c>
      <c r="B21" s="6" t="s">
        <v>209</v>
      </c>
      <c r="D21" s="21" t="s">
        <v>63</v>
      </c>
      <c r="E21" s="24" t="s">
        <v>93</v>
      </c>
      <c r="F21" s="6" t="s">
        <v>110</v>
      </c>
      <c r="J21" s="5">
        <v>71</v>
      </c>
      <c r="K21" s="1" t="s">
        <v>36</v>
      </c>
      <c r="L21" s="6" t="s">
        <v>236</v>
      </c>
    </row>
    <row r="22" spans="1:12" x14ac:dyDescent="0.25">
      <c r="A22" s="16" t="s">
        <v>249</v>
      </c>
      <c r="B22" s="6" t="s">
        <v>250</v>
      </c>
      <c r="D22" s="21" t="s">
        <v>64</v>
      </c>
      <c r="E22" s="24" t="s">
        <v>90</v>
      </c>
      <c r="F22" s="6" t="s">
        <v>117</v>
      </c>
      <c r="J22" s="5">
        <v>72</v>
      </c>
      <c r="K22" s="1" t="s">
        <v>245</v>
      </c>
      <c r="L22" s="6" t="s">
        <v>237</v>
      </c>
    </row>
    <row r="23" spans="1:12" x14ac:dyDescent="0.25">
      <c r="A23" s="16" t="s">
        <v>163</v>
      </c>
      <c r="B23" s="6" t="s">
        <v>210</v>
      </c>
      <c r="D23" s="21" t="s">
        <v>65</v>
      </c>
      <c r="E23" s="24" t="s">
        <v>90</v>
      </c>
      <c r="F23" s="6" t="s">
        <v>111</v>
      </c>
      <c r="J23" s="5">
        <v>73</v>
      </c>
      <c r="K23" s="1" t="s">
        <v>245</v>
      </c>
      <c r="L23" s="6" t="s">
        <v>238</v>
      </c>
    </row>
    <row r="24" spans="1:12" x14ac:dyDescent="0.25">
      <c r="A24" s="16" t="s">
        <v>164</v>
      </c>
      <c r="B24" s="6" t="s">
        <v>211</v>
      </c>
      <c r="D24" s="21" t="s">
        <v>66</v>
      </c>
      <c r="E24" s="24"/>
      <c r="F24" s="6"/>
      <c r="J24" s="5">
        <v>74</v>
      </c>
      <c r="K24" s="1" t="s">
        <v>246</v>
      </c>
      <c r="L24" s="6" t="s">
        <v>239</v>
      </c>
    </row>
    <row r="25" spans="1:12" x14ac:dyDescent="0.25">
      <c r="A25" s="16" t="s">
        <v>165</v>
      </c>
      <c r="B25" s="6" t="s">
        <v>212</v>
      </c>
      <c r="D25" s="21" t="s">
        <v>67</v>
      </c>
      <c r="E25" s="24"/>
      <c r="F25" s="6"/>
      <c r="J25" s="5">
        <v>75</v>
      </c>
      <c r="K25" s="1" t="s">
        <v>246</v>
      </c>
      <c r="L25" s="6" t="s">
        <v>240</v>
      </c>
    </row>
    <row r="26" spans="1:12" x14ac:dyDescent="0.25">
      <c r="A26" s="16" t="s">
        <v>166</v>
      </c>
      <c r="B26" s="6" t="s">
        <v>213</v>
      </c>
      <c r="D26" s="21" t="s">
        <v>68</v>
      </c>
      <c r="E26" s="24" t="s">
        <v>90</v>
      </c>
      <c r="F26" s="6" t="s">
        <v>112</v>
      </c>
      <c r="J26" s="5">
        <v>76</v>
      </c>
      <c r="K26" s="1" t="s">
        <v>247</v>
      </c>
      <c r="L26" s="6" t="s">
        <v>241</v>
      </c>
    </row>
    <row r="27" spans="1:12" x14ac:dyDescent="0.25">
      <c r="A27" s="16" t="s">
        <v>167</v>
      </c>
      <c r="B27" s="6" t="s">
        <v>214</v>
      </c>
      <c r="D27" s="21" t="s">
        <v>69</v>
      </c>
      <c r="E27" s="24" t="s">
        <v>89</v>
      </c>
      <c r="F27" s="6" t="s">
        <v>113</v>
      </c>
      <c r="J27" s="5">
        <v>77</v>
      </c>
      <c r="K27" s="1" t="s">
        <v>247</v>
      </c>
      <c r="L27" s="6" t="s">
        <v>242</v>
      </c>
    </row>
    <row r="28" spans="1:12" x14ac:dyDescent="0.25">
      <c r="A28" s="16" t="s">
        <v>168</v>
      </c>
      <c r="B28" s="6" t="s">
        <v>215</v>
      </c>
      <c r="D28" s="21" t="s">
        <v>70</v>
      </c>
      <c r="E28" s="24" t="s">
        <v>89</v>
      </c>
      <c r="F28" s="6" t="s">
        <v>114</v>
      </c>
      <c r="J28" s="5">
        <v>78</v>
      </c>
      <c r="K28" s="1" t="s">
        <v>248</v>
      </c>
      <c r="L28" s="6" t="s">
        <v>243</v>
      </c>
    </row>
    <row r="29" spans="1:12" x14ac:dyDescent="0.25">
      <c r="A29" s="16" t="s">
        <v>169</v>
      </c>
      <c r="B29" s="6" t="s">
        <v>216</v>
      </c>
      <c r="D29" s="21" t="s">
        <v>71</v>
      </c>
      <c r="E29" s="24" t="s">
        <v>115</v>
      </c>
      <c r="F29" s="6" t="s">
        <v>116</v>
      </c>
      <c r="J29" s="5">
        <v>79</v>
      </c>
      <c r="K29" s="1" t="s">
        <v>248</v>
      </c>
      <c r="L29" s="6" t="s">
        <v>244</v>
      </c>
    </row>
    <row r="30" spans="1:12" x14ac:dyDescent="0.25">
      <c r="A30" s="16" t="s">
        <v>170</v>
      </c>
      <c r="B30" s="6" t="s">
        <v>217</v>
      </c>
      <c r="D30" s="21" t="s">
        <v>72</v>
      </c>
      <c r="E30" s="24" t="s">
        <v>137</v>
      </c>
      <c r="F30" s="6" t="s">
        <v>133</v>
      </c>
      <c r="J30" s="31">
        <v>90</v>
      </c>
      <c r="K30" s="30" t="s">
        <v>180</v>
      </c>
      <c r="L30" s="32" t="s">
        <v>181</v>
      </c>
    </row>
    <row r="31" spans="1:12" x14ac:dyDescent="0.25">
      <c r="A31" s="16" t="s">
        <v>171</v>
      </c>
      <c r="B31" s="6" t="s">
        <v>218</v>
      </c>
      <c r="D31" s="21" t="s">
        <v>73</v>
      </c>
      <c r="E31" s="24" t="s">
        <v>90</v>
      </c>
      <c r="F31" s="6" t="s">
        <v>130</v>
      </c>
      <c r="J31" s="31">
        <v>92</v>
      </c>
      <c r="K31" s="30" t="s">
        <v>182</v>
      </c>
      <c r="L31" s="32" t="s">
        <v>183</v>
      </c>
    </row>
    <row r="32" spans="1:12" x14ac:dyDescent="0.25">
      <c r="A32" s="16" t="s">
        <v>172</v>
      </c>
      <c r="B32" s="6" t="s">
        <v>219</v>
      </c>
      <c r="D32" s="21" t="s">
        <v>74</v>
      </c>
      <c r="E32" s="24" t="s">
        <v>93</v>
      </c>
      <c r="F32" s="6" t="s">
        <v>131</v>
      </c>
      <c r="J32" s="31">
        <v>93</v>
      </c>
      <c r="K32" s="30" t="s">
        <v>182</v>
      </c>
      <c r="L32" s="32" t="s">
        <v>184</v>
      </c>
    </row>
    <row r="33" spans="1:12" x14ac:dyDescent="0.25">
      <c r="A33" s="16" t="s">
        <v>173</v>
      </c>
      <c r="B33" s="6" t="s">
        <v>220</v>
      </c>
      <c r="D33" s="21" t="s">
        <v>75</v>
      </c>
      <c r="E33" s="24" t="s">
        <v>89</v>
      </c>
      <c r="F33" s="6" t="s">
        <v>133</v>
      </c>
      <c r="J33" s="31">
        <v>94</v>
      </c>
      <c r="K33" s="30" t="s">
        <v>185</v>
      </c>
      <c r="L33" s="32" t="s">
        <v>181</v>
      </c>
    </row>
    <row r="34" spans="1:12" ht="15.75" thickBot="1" x14ac:dyDescent="0.3">
      <c r="A34" s="16" t="s">
        <v>174</v>
      </c>
      <c r="B34" s="6" t="s">
        <v>221</v>
      </c>
      <c r="D34" s="21" t="s">
        <v>76</v>
      </c>
      <c r="E34" s="24" t="s">
        <v>136</v>
      </c>
      <c r="F34" s="6" t="s">
        <v>133</v>
      </c>
      <c r="J34" s="33">
        <v>96</v>
      </c>
      <c r="K34" s="34" t="s">
        <v>186</v>
      </c>
      <c r="L34" s="35" t="s">
        <v>187</v>
      </c>
    </row>
    <row r="35" spans="1:12" x14ac:dyDescent="0.25">
      <c r="A35" s="16" t="s">
        <v>175</v>
      </c>
      <c r="B35" s="6" t="s">
        <v>222</v>
      </c>
      <c r="D35" s="21" t="s">
        <v>77</v>
      </c>
      <c r="E35" s="24" t="s">
        <v>135</v>
      </c>
      <c r="F35" s="6" t="s">
        <v>133</v>
      </c>
    </row>
    <row r="36" spans="1:12" x14ac:dyDescent="0.25">
      <c r="A36" s="16" t="s">
        <v>176</v>
      </c>
      <c r="B36" s="6" t="s">
        <v>223</v>
      </c>
      <c r="D36" s="21" t="s">
        <v>78</v>
      </c>
      <c r="E36" s="24"/>
      <c r="F36" s="6"/>
    </row>
    <row r="37" spans="1:12" ht="15.75" thickBot="1" x14ac:dyDescent="0.3">
      <c r="A37" s="17" t="s">
        <v>177</v>
      </c>
      <c r="B37" s="7" t="s">
        <v>224</v>
      </c>
      <c r="D37" s="21" t="s">
        <v>79</v>
      </c>
      <c r="E37" s="24" t="s">
        <v>134</v>
      </c>
      <c r="F37" s="6" t="s">
        <v>133</v>
      </c>
    </row>
    <row r="38" spans="1:12" x14ac:dyDescent="0.25">
      <c r="D38" s="21" t="s">
        <v>80</v>
      </c>
      <c r="E38" s="24" t="s">
        <v>139</v>
      </c>
      <c r="F38" s="6" t="s">
        <v>140</v>
      </c>
    </row>
    <row r="39" spans="1:12" x14ac:dyDescent="0.25">
      <c r="D39" s="21" t="s">
        <v>81</v>
      </c>
      <c r="E39" s="24"/>
      <c r="F39" s="6"/>
    </row>
    <row r="40" spans="1:12" x14ac:dyDescent="0.25">
      <c r="D40" s="21" t="s">
        <v>82</v>
      </c>
      <c r="E40" s="24"/>
      <c r="F40" s="6"/>
    </row>
    <row r="41" spans="1:12" x14ac:dyDescent="0.25">
      <c r="D41" s="21" t="s">
        <v>83</v>
      </c>
      <c r="E41" s="24" t="s">
        <v>89</v>
      </c>
      <c r="F41" s="6" t="s">
        <v>142</v>
      </c>
    </row>
    <row r="42" spans="1:12" x14ac:dyDescent="0.25">
      <c r="D42" s="21" t="s">
        <v>84</v>
      </c>
      <c r="E42" s="24" t="s">
        <v>90</v>
      </c>
      <c r="F42" s="6" t="s">
        <v>141</v>
      </c>
    </row>
    <row r="43" spans="1:12" x14ac:dyDescent="0.25">
      <c r="D43" s="21" t="s">
        <v>85</v>
      </c>
      <c r="E43" s="24" t="s">
        <v>90</v>
      </c>
      <c r="F43" s="6" t="s">
        <v>146</v>
      </c>
    </row>
    <row r="44" spans="1:12" x14ac:dyDescent="0.25">
      <c r="D44" s="21" t="s">
        <v>120</v>
      </c>
      <c r="E44" s="26" t="s">
        <v>89</v>
      </c>
      <c r="F44" s="6" t="s">
        <v>143</v>
      </c>
    </row>
    <row r="45" spans="1:12" x14ac:dyDescent="0.25">
      <c r="D45" s="21" t="s">
        <v>121</v>
      </c>
      <c r="E45" s="26" t="s">
        <v>144</v>
      </c>
      <c r="F45" s="6" t="s">
        <v>145</v>
      </c>
    </row>
    <row r="46" spans="1:12" x14ac:dyDescent="0.25">
      <c r="D46" s="21" t="s">
        <v>122</v>
      </c>
      <c r="E46" s="26"/>
      <c r="F46" s="6"/>
    </row>
    <row r="47" spans="1:12" x14ac:dyDescent="0.25">
      <c r="D47" s="21" t="s">
        <v>123</v>
      </c>
      <c r="E47" s="26"/>
      <c r="F47" s="6"/>
    </row>
    <row r="48" spans="1:12" x14ac:dyDescent="0.25">
      <c r="D48" s="21" t="s">
        <v>124</v>
      </c>
      <c r="E48" s="26"/>
      <c r="F48" s="6"/>
    </row>
    <row r="49" spans="4:6" x14ac:dyDescent="0.25">
      <c r="D49" s="21" t="s">
        <v>125</v>
      </c>
      <c r="E49" s="26"/>
      <c r="F49" s="6"/>
    </row>
    <row r="50" spans="4:6" x14ac:dyDescent="0.25">
      <c r="D50" s="21" t="s">
        <v>126</v>
      </c>
      <c r="E50" s="26"/>
      <c r="F50" s="6"/>
    </row>
    <row r="51" spans="4:6" x14ac:dyDescent="0.25">
      <c r="D51" s="21" t="s">
        <v>127</v>
      </c>
      <c r="E51" s="26" t="s">
        <v>118</v>
      </c>
      <c r="F51" s="6" t="s">
        <v>119</v>
      </c>
    </row>
    <row r="52" spans="4:6" x14ac:dyDescent="0.25">
      <c r="D52" s="21" t="s">
        <v>128</v>
      </c>
      <c r="E52" s="26"/>
      <c r="F52" s="6"/>
    </row>
    <row r="53" spans="4:6" ht="15.75" thickBot="1" x14ac:dyDescent="0.3">
      <c r="D53" s="22" t="s">
        <v>129</v>
      </c>
      <c r="E53" s="27" t="s">
        <v>132</v>
      </c>
      <c r="F53" s="7" t="s">
        <v>133</v>
      </c>
    </row>
  </sheetData>
  <sheetProtection algorithmName="SHA-512" hashValue="ozE5ejrqpOfFI9SxGv+lL0FxvQAnjuBDOmQi3M/pmevoDpptN8wvpKM/JH2TIXV5Y7d/Myh6lWl2QF3kI/8g3Q==" saltValue="WfjSKgJRi0a9AYeRF5W9WQ==" spinCount="100000" sheet="1" objects="1" scenarios="1"/>
  <dataValidations count="1">
    <dataValidation type="list" allowBlank="1" showInputMessage="1" showErrorMessage="1" sqref="H2:H12">
      <formula1>$H$2:$H$12</formula1>
    </dataValidation>
  </dataValidation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Meldung KM</vt:lpstr>
      <vt:lpstr>Legende</vt:lpstr>
      <vt:lpstr>Disziplin</vt:lpstr>
      <vt:lpstr>'Meldung KM'!Druckbereich</vt:lpstr>
      <vt:lpstr>Ja_Nein</vt:lpstr>
      <vt:lpstr>Klasse</vt:lpstr>
      <vt:lpstr>Mannschaftsnummer</vt:lpstr>
      <vt:lpstr>Verein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2017-12-29T15:11:44Z</dcterms:modified>
</cp:coreProperties>
</file>